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art Here" sheetId="1" state="visible" r:id="rId3"/>
    <sheet name="Team Sales" sheetId="2" state="visible" r:id="rId4"/>
    <sheet name="Practice" sheetId="3" state="visible" r:id="rId5"/>
    <sheet name="Staff" sheetId="4" state="visible" r:id="rId6"/>
    <sheet name="Answer Key" sheetId="5" state="visible" r:id="rId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<sst xmlns="http://schemas.openxmlformats.org/spreadsheetml/2006/main" count="285" uniqueCount="182">
  <si>
    <t xml:space="preserve">SuperSimpleTips: 15 Excel Functions for Office Workers Practice File</t>
  </si>
  <si>
    <t xml:space="preserve">A small sales office. Do one task for each function on the Practice sheet. Type your formula in the yellow cell. Check it on the Answer Key sheet.</t>
  </si>
  <si>
    <t xml:space="preserve">Sheet</t>
  </si>
  <si>
    <t xml:space="preserve">What it has</t>
  </si>
  <si>
    <t xml:space="preserve">Team Sales</t>
  </si>
  <si>
    <t xml:space="preserve">24 orders: dates, salesperson, region, product, reference code, phone, amount and status</t>
  </si>
  <si>
    <t xml:space="preserve">Staff</t>
  </si>
  <si>
    <t xml:space="preserve">6 salespeople with employee ID and team. Used for INDEX and MATCH.</t>
  </si>
  <si>
    <t xml:space="preserve">Practice</t>
  </si>
  <si>
    <t xml:space="preserve">16 tasks. One for each of the 15 functions, plus one that joins INDEX and MATCH.</t>
  </si>
  <si>
    <t xml:space="preserve">Answer Key</t>
  </si>
  <si>
    <t xml:space="preserve">The correct formula and answer for each task</t>
  </si>
  <si>
    <t xml:space="preserve">Order ID</t>
  </si>
  <si>
    <t xml:space="preserve">Order Date</t>
  </si>
  <si>
    <t xml:space="preserve">Due Date</t>
  </si>
  <si>
    <t xml:space="preserve">Salesperson</t>
  </si>
  <si>
    <t xml:space="preserve">Region</t>
  </si>
  <si>
    <t xml:space="preserve">Product</t>
  </si>
  <si>
    <t xml:space="preserve">Ref Code</t>
  </si>
  <si>
    <t xml:space="preserve">Phone</t>
  </si>
  <si>
    <t xml:space="preserve">Amount</t>
  </si>
  <si>
    <t xml:space="preserve">Status</t>
  </si>
  <si>
    <t xml:space="preserve">ORD-1001</t>
  </si>
  <si>
    <t xml:space="preserve">Esi Owusu</t>
  </si>
  <si>
    <t xml:space="preserve">West</t>
  </si>
  <si>
    <t xml:space="preserve">Pen Pack</t>
  </si>
  <si>
    <t xml:space="preserve">PP-1001</t>
  </si>
  <si>
    <t xml:space="preserve">024-181-1222</t>
  </si>
  <si>
    <t xml:space="preserve">Paid</t>
  </si>
  <si>
    <t xml:space="preserve">ORD-1002</t>
  </si>
  <si>
    <t xml:space="preserve">North</t>
  </si>
  <si>
    <t xml:space="preserve">Stapler</t>
  </si>
  <si>
    <t xml:space="preserve">ST-1002</t>
  </si>
  <si>
    <t xml:space="preserve">024-709-3933</t>
  </si>
  <si>
    <t xml:space="preserve">ORD-1003</t>
  </si>
  <si>
    <t xml:space="preserve">Akua Darko</t>
  </si>
  <si>
    <t xml:space="preserve">South</t>
  </si>
  <si>
    <t xml:space="preserve">PP-1003</t>
  </si>
  <si>
    <t xml:space="preserve">024-869-5178</t>
  </si>
  <si>
    <t xml:space="preserve">Pending</t>
  </si>
  <si>
    <t xml:space="preserve">ORD-1004</t>
  </si>
  <si>
    <t xml:space="preserve">Yaw Asante</t>
  </si>
  <si>
    <t xml:space="preserve">Headphones</t>
  </si>
  <si>
    <t xml:space="preserve">HP-1004</t>
  </si>
  <si>
    <t xml:space="preserve">024-324-7521</t>
  </si>
  <si>
    <t xml:space="preserve">ORD-1005</t>
  </si>
  <si>
    <t xml:space="preserve">Ama Mensah</t>
  </si>
  <si>
    <t xml:space="preserve">East</t>
  </si>
  <si>
    <t xml:space="preserve">HP-1005</t>
  </si>
  <si>
    <t xml:space="preserve">024-962-3037</t>
  </si>
  <si>
    <t xml:space="preserve">ORD-1006</t>
  </si>
  <si>
    <t xml:space="preserve">PP-1006</t>
  </si>
  <si>
    <t xml:space="preserve">024-880-7790</t>
  </si>
  <si>
    <t xml:space="preserve">ORD-1007</t>
  </si>
  <si>
    <t xml:space="preserve">PP-1007</t>
  </si>
  <si>
    <t xml:space="preserve">024-922-9237</t>
  </si>
  <si>
    <t xml:space="preserve">ORD-1008</t>
  </si>
  <si>
    <t xml:space="preserve">Notebook</t>
  </si>
  <si>
    <t xml:space="preserve">NB-1008</t>
  </si>
  <si>
    <t xml:space="preserve">024-410-9306</t>
  </si>
  <si>
    <t xml:space="preserve">ORD-1009</t>
  </si>
  <si>
    <t xml:space="preserve">ST-1009</t>
  </si>
  <si>
    <t xml:space="preserve">024-563-1227</t>
  </si>
  <si>
    <t xml:space="preserve">ORD-1010</t>
  </si>
  <si>
    <t xml:space="preserve">HP-1010</t>
  </si>
  <si>
    <t xml:space="preserve">024-392-9216</t>
  </si>
  <si>
    <t xml:space="preserve">ORD-1011</t>
  </si>
  <si>
    <t xml:space="preserve">Webcam</t>
  </si>
  <si>
    <t xml:space="preserve">WC-1011</t>
  </si>
  <si>
    <t xml:space="preserve">024-588-5406</t>
  </si>
  <si>
    <t xml:space="preserve">ORD-1012</t>
  </si>
  <si>
    <t xml:space="preserve">Mouse</t>
  </si>
  <si>
    <t xml:space="preserve">MS-1012</t>
  </si>
  <si>
    <t xml:space="preserve">024-671-3498</t>
  </si>
  <si>
    <t xml:space="preserve">ORD-1013</t>
  </si>
  <si>
    <t xml:space="preserve">MS-1013</t>
  </si>
  <si>
    <t xml:space="preserve">024-538-3285</t>
  </si>
  <si>
    <t xml:space="preserve">ORD-1014</t>
  </si>
  <si>
    <t xml:space="preserve">Monitor Stand</t>
  </si>
  <si>
    <t xml:space="preserve">MT-1014</t>
  </si>
  <si>
    <t xml:space="preserve">024-464-4960</t>
  </si>
  <si>
    <t xml:space="preserve">ORD-1015</t>
  </si>
  <si>
    <t xml:space="preserve">Kofi Boateng</t>
  </si>
  <si>
    <t xml:space="preserve">Desk Lamp</t>
  </si>
  <si>
    <t xml:space="preserve">DL-1015</t>
  </si>
  <si>
    <t xml:space="preserve">024-242-5762</t>
  </si>
  <si>
    <t xml:space="preserve">ORD-1016</t>
  </si>
  <si>
    <t xml:space="preserve">MS-1016</t>
  </si>
  <si>
    <t xml:space="preserve">024-980-4179</t>
  </si>
  <si>
    <t xml:space="preserve">ORD-1017</t>
  </si>
  <si>
    <t xml:space="preserve">DL-1017</t>
  </si>
  <si>
    <t xml:space="preserve">024-205-4695</t>
  </si>
  <si>
    <t xml:space="preserve">ORD-1018</t>
  </si>
  <si>
    <t xml:space="preserve">NB-1018</t>
  </si>
  <si>
    <t xml:space="preserve">024-112-7593</t>
  </si>
  <si>
    <t xml:space="preserve">ORD-1019</t>
  </si>
  <si>
    <t xml:space="preserve">MT-1019</t>
  </si>
  <si>
    <t xml:space="preserve">024-771-2374</t>
  </si>
  <si>
    <t xml:space="preserve">ORD-1020</t>
  </si>
  <si>
    <t xml:space="preserve">MT-1020</t>
  </si>
  <si>
    <t xml:space="preserve">024-676-6124</t>
  </si>
  <si>
    <t xml:space="preserve">ORD-1021</t>
  </si>
  <si>
    <t xml:space="preserve">Nana Adjei</t>
  </si>
  <si>
    <t xml:space="preserve">ST-1021</t>
  </si>
  <si>
    <t xml:space="preserve">024-977-7838</t>
  </si>
  <si>
    <t xml:space="preserve">ORD-1022</t>
  </si>
  <si>
    <t xml:space="preserve">NB-1022</t>
  </si>
  <si>
    <t xml:space="preserve">024-551-9245</t>
  </si>
  <si>
    <t xml:space="preserve">ORD-1023</t>
  </si>
  <si>
    <t xml:space="preserve">DL-1023</t>
  </si>
  <si>
    <t xml:space="preserve">024-295-4919</t>
  </si>
  <si>
    <t xml:space="preserve">ORD-1024</t>
  </si>
  <si>
    <t xml:space="preserve">WC-1024</t>
  </si>
  <si>
    <t xml:space="preserve">024-249-9523</t>
  </si>
  <si>
    <t xml:space="preserve">Practice Tasks</t>
  </si>
  <si>
    <t xml:space="preserve">Type each formula in the yellow cell. The data is on the Team Sales and Staff sheets.</t>
  </si>
  <si>
    <t xml:space="preserve">#</t>
  </si>
  <si>
    <t xml:space="preserve">Function</t>
  </si>
  <si>
    <t xml:space="preserve">Task</t>
  </si>
  <si>
    <t xml:space="preserve">Your answer</t>
  </si>
  <si>
    <t xml:space="preserve">SUMIFS</t>
  </si>
  <si>
    <t xml:space="preserve">Add the Amount of orders that are from the West region and are Paid</t>
  </si>
  <si>
    <t xml:space="preserve">COUNTIFS</t>
  </si>
  <si>
    <t xml:space="preserve">Count the orders that are from the North region and are Pending</t>
  </si>
  <si>
    <t xml:space="preserve">AVERAGEIF</t>
  </si>
  <si>
    <t xml:space="preserve">Find the average Amount of orders from the East region</t>
  </si>
  <si>
    <t xml:space="preserve">AND</t>
  </si>
  <si>
    <t xml:space="preserve">For row 2: show Follow up if the Amount is 200 or more AND the Status is Pending. Otherwise show OK</t>
  </si>
  <si>
    <t xml:space="preserve">OR</t>
  </si>
  <si>
    <t xml:space="preserve">For row 2: show Team A if the Region is North OR South. Otherwise show Team B</t>
  </si>
  <si>
    <t xml:space="preserve">MATCH</t>
  </si>
  <si>
    <t xml:space="preserve">Find the position of Kofi Boateng in the Name list on the Staff sheet</t>
  </si>
  <si>
    <t xml:space="preserve">INDEX</t>
  </si>
  <si>
    <t xml:space="preserve">Give the Team that is in the 2nd place of the Team list on the Staff sheet</t>
  </si>
  <si>
    <t xml:space="preserve">INDEX and MATCH together</t>
  </si>
  <si>
    <t xml:space="preserve">Find the Team of the salesperson in row 2 of Team Sales</t>
  </si>
  <si>
    <t xml:space="preserve">LARGE</t>
  </si>
  <si>
    <t xml:space="preserve">Find the 3rd biggest Amount</t>
  </si>
  <si>
    <t xml:space="preserve">RANK</t>
  </si>
  <si>
    <t xml:space="preserve">Find the rank of the Amount in row 2 (1 is the biggest)</t>
  </si>
  <si>
    <t xml:space="preserve">LEFT</t>
  </si>
  <si>
    <t xml:space="preserve">Take the first 2 letters of the Ref Code in row 2</t>
  </si>
  <si>
    <t xml:space="preserve">SUBSTITUTE</t>
  </si>
  <si>
    <t xml:space="preserve">Remove the dashes from the phone number in row 2</t>
  </si>
  <si>
    <t xml:space="preserve">TEXT</t>
  </si>
  <si>
    <t xml:space="preserve">Show the order date in row 2 as words, like 7 January 2026</t>
  </si>
  <si>
    <t xml:space="preserve">NETWORKDAYS</t>
  </si>
  <si>
    <t xml:space="preserve">Count the work days (no Saturdays or Sundays) from Order Date to Due Date in row 2</t>
  </si>
  <si>
    <t xml:space="preserve">MONTH</t>
  </si>
  <si>
    <t xml:space="preserve">Find the month number of the order date in row 2</t>
  </si>
  <si>
    <t xml:space="preserve">EOMONTH</t>
  </si>
  <si>
    <t xml:space="preserve">Find the last day of the month of the order date in row 2</t>
  </si>
  <si>
    <t xml:space="preserve">Name</t>
  </si>
  <si>
    <t xml:space="preserve">Employee ID</t>
  </si>
  <si>
    <t xml:space="preserve">Team</t>
  </si>
  <si>
    <t xml:space="preserve">E-101</t>
  </si>
  <si>
    <t xml:space="preserve">Retail</t>
  </si>
  <si>
    <t xml:space="preserve">E-102</t>
  </si>
  <si>
    <t xml:space="preserve">Online</t>
  </si>
  <si>
    <t xml:space="preserve">E-103</t>
  </si>
  <si>
    <t xml:space="preserve">Corporate</t>
  </si>
  <si>
    <t xml:space="preserve">E-104</t>
  </si>
  <si>
    <t xml:space="preserve">E-105</t>
  </si>
  <si>
    <t xml:space="preserve">E-106</t>
  </si>
  <si>
    <t xml:space="preserve">Formula to type</t>
  </si>
  <si>
    <t xml:space="preserve">Result</t>
  </si>
  <si>
    <t xml:space="preserve">SUMIFS('Team Sales'!I2:I25,'Team Sales'!E2:E25,"West",'Team Sales'!J2:J25,"Paid")</t>
  </si>
  <si>
    <t xml:space="preserve">COUNTIFS('Team Sales'!E2:E25,"North",'Team Sales'!J2:J25,"Pending")</t>
  </si>
  <si>
    <t xml:space="preserve">AVERAGEIF('Team Sales'!E2:E25,"East",'Team Sales'!I2:I25)</t>
  </si>
  <si>
    <t xml:space="preserve">IF(AND('Team Sales'!I2&gt;=200,'Team Sales'!J2="Pending"),"Follow up","OK")</t>
  </si>
  <si>
    <t xml:space="preserve">IF(OR('Team Sales'!E2="North",'Team Sales'!E2="South"),"Team A","Team B")</t>
  </si>
  <si>
    <t xml:space="preserve">MATCH("Kofi Boateng",Staff!A2:A7,0)</t>
  </si>
  <si>
    <t xml:space="preserve">INDEX(Staff!C2:C7,2)</t>
  </si>
  <si>
    <t xml:space="preserve">INDEX(Staff!C2:C7,MATCH('Team Sales'!D2,Staff!A2:A7,0))</t>
  </si>
  <si>
    <t xml:space="preserve">LARGE('Team Sales'!I2:I25,3)</t>
  </si>
  <si>
    <t xml:space="preserve">RANK('Team Sales'!I2,'Team Sales'!I2:I25)</t>
  </si>
  <si>
    <t xml:space="preserve">LEFT('Team Sales'!G2,2)</t>
  </si>
  <si>
    <t xml:space="preserve">SUBSTITUTE('Team Sales'!H2,"-","")</t>
  </si>
  <si>
    <t xml:space="preserve">TEXT('Team Sales'!B2,"d mmmm yyyy")</t>
  </si>
  <si>
    <t xml:space="preserve">NETWORKDAYS('Team Sales'!B2,'Team Sales'!C2)</t>
  </si>
  <si>
    <t xml:space="preserve">MONTH('Team Sales'!B2)</t>
  </si>
  <si>
    <t xml:space="preserve">EOMONTH('Team Sales'!B2,0)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</si>
</sst>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dd\-mmm\-yyyy"/>
    <numFmt numFmtId="166" formatCode="#,##0.00"/>
    <numFmt numFmtId="167" formatCode="0"/>
    <numFmt numFmtId="168" formatCode="@"/>
  </numFmts>
  <fonts count="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217346"/>
      <name val="Arial"/>
      <family val="0"/>
      <charset val="1"/>
    </font>
    <font>
      <sz val="11"/>
      <color theme="1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14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217346"/>
        <bgColor rgb="FF008080"/>
      </patternFill>
    </fill>
    <fill>
      <patternFill patternType="solid">
        <fgColor rgb="FFFFF2CC"/>
        <bgColor rgb="FFFFFFFF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top" textRotation="0" wrapText="true" indent="0" shrinkToFit="false"/>
      <protection locked="true" hidden="false"/>
    </xf>
    <xf numFmtId="166" fontId="5" fillId="3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7" fontId="5" fillId="3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3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8" fontId="5" fillId="3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5" fillId="3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8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7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217346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6"/>
    <col collapsed="false" customWidth="true" hidden="false" outlineLevel="0" max="2" min="2" style="1" width="100"/>
  </cols>
  <sheetData>
    <row r="1" customFormat="false" ht="22.05" hidden="false" customHeight="false" outlineLevel="0" collapsed="false">
      <c r="A1" s="2" t="s">
        <v>0</v>
      </c>
      <c r="B1" s="3"/>
    </row>
    <row r="2" customFormat="false" ht="15" hidden="false" customHeight="false" outlineLevel="0" collapsed="false">
      <c r="A2" s="3" t="s">
        <v>1</v>
      </c>
      <c r="B2" s="3"/>
    </row>
    <row r="3" customFormat="false" ht="15" hidden="false" customHeight="false" outlineLevel="0" collapsed="false">
      <c r="A3" s="3"/>
      <c r="B3" s="3"/>
    </row>
    <row r="4" customFormat="false" ht="15" hidden="false" customHeight="false" outlineLevel="0" collapsed="false">
      <c r="A4" s="4" t="s">
        <v>2</v>
      </c>
      <c r="B4" s="4" t="s">
        <v>3</v>
      </c>
    </row>
    <row r="5" customFormat="false" ht="15" hidden="false" customHeight="false" outlineLevel="0" collapsed="false">
      <c r="A5" s="3" t="s">
        <v>4</v>
      </c>
      <c r="B5" s="3" t="s">
        <v>5</v>
      </c>
    </row>
    <row r="6" customFormat="false" ht="15" hidden="false" customHeight="false" outlineLevel="0" collapsed="false">
      <c r="A6" s="3" t="s">
        <v>6</v>
      </c>
      <c r="B6" s="3" t="s">
        <v>7</v>
      </c>
    </row>
    <row r="7" customFormat="false" ht="15" hidden="false" customHeight="false" outlineLevel="0" collapsed="false">
      <c r="A7" s="3" t="s">
        <v>8</v>
      </c>
      <c r="B7" s="3" t="s">
        <v>9</v>
      </c>
    </row>
    <row r="8" customFormat="false" ht="15" hidden="false" customHeight="false" outlineLevel="0" collapsed="false">
      <c r="A8" s="3" t="s">
        <v>10</v>
      </c>
      <c r="B8" s="3" t="s">
        <v>11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1"/>
    <col collapsed="false" customWidth="true" hidden="false" outlineLevel="0" max="3" min="2" style="1" width="13"/>
    <col collapsed="false" customWidth="true" hidden="false" outlineLevel="0" max="4" min="4" style="1" width="14"/>
    <col collapsed="false" customWidth="true" hidden="false" outlineLevel="0" max="5" min="5" style="1" width="8"/>
    <col collapsed="false" customWidth="true" hidden="false" outlineLevel="0" max="6" min="6" style="1" width="16"/>
    <col collapsed="false" customWidth="true" hidden="false" outlineLevel="0" max="7" min="7" style="1" width="10"/>
    <col collapsed="false" customWidth="true" hidden="false" outlineLevel="0" max="8" min="8" style="1" width="14"/>
    <col collapsed="false" customWidth="true" hidden="false" outlineLevel="0" max="9" min="9" style="1" width="10"/>
    <col collapsed="false" customWidth="true" hidden="false" outlineLevel="0" max="10" min="10" style="1" width="9"/>
  </cols>
  <sheetData>
    <row r="1" customFormat="false" ht="15" hidden="false" customHeight="false" outlineLevel="0" collapsed="false">
      <c r="A1" s="4" t="s">
        <v>12</v>
      </c>
      <c r="B1" s="4" t="s">
        <v>13</v>
      </c>
      <c r="C1" s="4" t="s">
        <v>14</v>
      </c>
      <c r="D1" s="4" t="s">
        <v>15</v>
      </c>
      <c r="E1" s="4" t="s">
        <v>16</v>
      </c>
      <c r="F1" s="4" t="s">
        <v>17</v>
      </c>
      <c r="G1" s="4" t="s">
        <v>18</v>
      </c>
      <c r="H1" s="4" t="s">
        <v>19</v>
      </c>
      <c r="I1" s="4" t="s">
        <v>20</v>
      </c>
      <c r="J1" s="4" t="s">
        <v>21</v>
      </c>
    </row>
    <row r="2" customFormat="false" ht="15" hidden="false" customHeight="false" outlineLevel="0" collapsed="false">
      <c r="A2" s="3" t="s">
        <v>22</v>
      </c>
      <c r="B2" s="5" t="n">
        <v>46030</v>
      </c>
      <c r="C2" s="5" t="n">
        <v>46060</v>
      </c>
      <c r="D2" s="3" t="s">
        <v>23</v>
      </c>
      <c r="E2" s="3" t="s">
        <v>24</v>
      </c>
      <c r="F2" s="3" t="s">
        <v>25</v>
      </c>
      <c r="G2" s="3" t="s">
        <v>26</v>
      </c>
      <c r="H2" s="3" t="s">
        <v>27</v>
      </c>
      <c r="I2" s="6" t="n">
        <v>270</v>
      </c>
      <c r="J2" s="3" t="s">
        <v>28</v>
      </c>
    </row>
    <row r="3" customFormat="false" ht="15" hidden="false" customHeight="false" outlineLevel="0" collapsed="false">
      <c r="A3" s="3" t="s">
        <v>29</v>
      </c>
      <c r="B3" s="5" t="n">
        <v>46036</v>
      </c>
      <c r="C3" s="5" t="n">
        <v>46054</v>
      </c>
      <c r="D3" s="3" t="s">
        <v>23</v>
      </c>
      <c r="E3" s="3" t="s">
        <v>30</v>
      </c>
      <c r="F3" s="3" t="s">
        <v>31</v>
      </c>
      <c r="G3" s="3" t="s">
        <v>32</v>
      </c>
      <c r="H3" s="3" t="s">
        <v>33</v>
      </c>
      <c r="I3" s="6" t="n">
        <v>475</v>
      </c>
      <c r="J3" s="3" t="s">
        <v>28</v>
      </c>
    </row>
    <row r="4" customFormat="false" ht="15" hidden="false" customHeight="false" outlineLevel="0" collapsed="false">
      <c r="A4" s="3" t="s">
        <v>34</v>
      </c>
      <c r="B4" s="5" t="n">
        <v>46043</v>
      </c>
      <c r="C4" s="5" t="n">
        <v>46066</v>
      </c>
      <c r="D4" s="3" t="s">
        <v>35</v>
      </c>
      <c r="E4" s="3" t="s">
        <v>36</v>
      </c>
      <c r="F4" s="3" t="s">
        <v>25</v>
      </c>
      <c r="G4" s="3" t="s">
        <v>37</v>
      </c>
      <c r="H4" s="3" t="s">
        <v>38</v>
      </c>
      <c r="I4" s="6" t="n">
        <v>240</v>
      </c>
      <c r="J4" s="3" t="s">
        <v>39</v>
      </c>
    </row>
    <row r="5" customFormat="false" ht="15" hidden="false" customHeight="false" outlineLevel="0" collapsed="false">
      <c r="A5" s="3" t="s">
        <v>40</v>
      </c>
      <c r="B5" s="5" t="n">
        <v>46050</v>
      </c>
      <c r="C5" s="5" t="n">
        <v>46074</v>
      </c>
      <c r="D5" s="3" t="s">
        <v>41</v>
      </c>
      <c r="E5" s="3" t="s">
        <v>36</v>
      </c>
      <c r="F5" s="3" t="s">
        <v>42</v>
      </c>
      <c r="G5" s="3" t="s">
        <v>43</v>
      </c>
      <c r="H5" s="3" t="s">
        <v>44</v>
      </c>
      <c r="I5" s="6" t="n">
        <v>635</v>
      </c>
      <c r="J5" s="3" t="s">
        <v>28</v>
      </c>
    </row>
    <row r="6" customFormat="false" ht="15" hidden="false" customHeight="false" outlineLevel="0" collapsed="false">
      <c r="A6" s="3" t="s">
        <v>45</v>
      </c>
      <c r="B6" s="5" t="n">
        <v>46059</v>
      </c>
      <c r="C6" s="5" t="n">
        <v>46075</v>
      </c>
      <c r="D6" s="3" t="s">
        <v>46</v>
      </c>
      <c r="E6" s="3" t="s">
        <v>47</v>
      </c>
      <c r="F6" s="3" t="s">
        <v>42</v>
      </c>
      <c r="G6" s="3" t="s">
        <v>48</v>
      </c>
      <c r="H6" s="3" t="s">
        <v>49</v>
      </c>
      <c r="I6" s="6" t="n">
        <v>645</v>
      </c>
      <c r="J6" s="3" t="s">
        <v>28</v>
      </c>
    </row>
    <row r="7" customFormat="false" ht="15" hidden="false" customHeight="false" outlineLevel="0" collapsed="false">
      <c r="A7" s="3" t="s">
        <v>50</v>
      </c>
      <c r="B7" s="5" t="n">
        <v>46064</v>
      </c>
      <c r="C7" s="5" t="n">
        <v>46086</v>
      </c>
      <c r="D7" s="3" t="s">
        <v>35</v>
      </c>
      <c r="E7" s="3" t="s">
        <v>30</v>
      </c>
      <c r="F7" s="3" t="s">
        <v>25</v>
      </c>
      <c r="G7" s="3" t="s">
        <v>51</v>
      </c>
      <c r="H7" s="3" t="s">
        <v>52</v>
      </c>
      <c r="I7" s="6" t="n">
        <v>265</v>
      </c>
      <c r="J7" s="3" t="s">
        <v>28</v>
      </c>
    </row>
    <row r="8" customFormat="false" ht="15" hidden="false" customHeight="false" outlineLevel="0" collapsed="false">
      <c r="A8" s="3" t="s">
        <v>53</v>
      </c>
      <c r="B8" s="5" t="n">
        <v>46069</v>
      </c>
      <c r="C8" s="5" t="n">
        <v>46092</v>
      </c>
      <c r="D8" s="3" t="s">
        <v>46</v>
      </c>
      <c r="E8" s="3" t="s">
        <v>24</v>
      </c>
      <c r="F8" s="3" t="s">
        <v>25</v>
      </c>
      <c r="G8" s="3" t="s">
        <v>54</v>
      </c>
      <c r="H8" s="3" t="s">
        <v>55</v>
      </c>
      <c r="I8" s="6" t="n">
        <v>330</v>
      </c>
      <c r="J8" s="3" t="s">
        <v>28</v>
      </c>
    </row>
    <row r="9" customFormat="false" ht="15" hidden="false" customHeight="false" outlineLevel="0" collapsed="false">
      <c r="A9" s="3" t="s">
        <v>56</v>
      </c>
      <c r="B9" s="5" t="n">
        <v>46076</v>
      </c>
      <c r="C9" s="5" t="n">
        <v>46088</v>
      </c>
      <c r="D9" s="3" t="s">
        <v>35</v>
      </c>
      <c r="E9" s="3" t="s">
        <v>30</v>
      </c>
      <c r="F9" s="3" t="s">
        <v>57</v>
      </c>
      <c r="G9" s="3" t="s">
        <v>58</v>
      </c>
      <c r="H9" s="3" t="s">
        <v>59</v>
      </c>
      <c r="I9" s="6" t="n">
        <v>190</v>
      </c>
      <c r="J9" s="3" t="s">
        <v>39</v>
      </c>
    </row>
    <row r="10" customFormat="false" ht="15" hidden="false" customHeight="false" outlineLevel="0" collapsed="false">
      <c r="A10" s="3" t="s">
        <v>60</v>
      </c>
      <c r="B10" s="5" t="n">
        <v>46085</v>
      </c>
      <c r="C10" s="5" t="n">
        <v>46099</v>
      </c>
      <c r="D10" s="3" t="s">
        <v>46</v>
      </c>
      <c r="E10" s="3" t="s">
        <v>30</v>
      </c>
      <c r="F10" s="3" t="s">
        <v>31</v>
      </c>
      <c r="G10" s="3" t="s">
        <v>61</v>
      </c>
      <c r="H10" s="3" t="s">
        <v>62</v>
      </c>
      <c r="I10" s="6" t="n">
        <v>465</v>
      </c>
      <c r="J10" s="3" t="s">
        <v>39</v>
      </c>
    </row>
    <row r="11" customFormat="false" ht="15" hidden="false" customHeight="false" outlineLevel="0" collapsed="false">
      <c r="A11" s="3" t="s">
        <v>63</v>
      </c>
      <c r="B11" s="5" t="n">
        <v>46094</v>
      </c>
      <c r="C11" s="5" t="n">
        <v>46116</v>
      </c>
      <c r="D11" s="3" t="s">
        <v>41</v>
      </c>
      <c r="E11" s="3" t="s">
        <v>24</v>
      </c>
      <c r="F11" s="3" t="s">
        <v>42</v>
      </c>
      <c r="G11" s="3" t="s">
        <v>64</v>
      </c>
      <c r="H11" s="3" t="s">
        <v>65</v>
      </c>
      <c r="I11" s="6" t="n">
        <v>300</v>
      </c>
      <c r="J11" s="3" t="s">
        <v>28</v>
      </c>
    </row>
    <row r="12" customFormat="false" ht="15" hidden="false" customHeight="false" outlineLevel="0" collapsed="false">
      <c r="A12" s="3" t="s">
        <v>66</v>
      </c>
      <c r="B12" s="5" t="n">
        <v>46098</v>
      </c>
      <c r="C12" s="5" t="n">
        <v>46115</v>
      </c>
      <c r="D12" s="3" t="s">
        <v>35</v>
      </c>
      <c r="E12" s="3" t="s">
        <v>30</v>
      </c>
      <c r="F12" s="3" t="s">
        <v>67</v>
      </c>
      <c r="G12" s="3" t="s">
        <v>68</v>
      </c>
      <c r="H12" s="3" t="s">
        <v>69</v>
      </c>
      <c r="I12" s="6" t="n">
        <v>655</v>
      </c>
      <c r="J12" s="3" t="s">
        <v>39</v>
      </c>
    </row>
    <row r="13" customFormat="false" ht="15" hidden="false" customHeight="false" outlineLevel="0" collapsed="false">
      <c r="A13" s="3" t="s">
        <v>70</v>
      </c>
      <c r="B13" s="5" t="n">
        <v>46108</v>
      </c>
      <c r="C13" s="5" t="n">
        <v>46124</v>
      </c>
      <c r="D13" s="3" t="s">
        <v>23</v>
      </c>
      <c r="E13" s="3" t="s">
        <v>36</v>
      </c>
      <c r="F13" s="3" t="s">
        <v>71</v>
      </c>
      <c r="G13" s="3" t="s">
        <v>72</v>
      </c>
      <c r="H13" s="3" t="s">
        <v>73</v>
      </c>
      <c r="I13" s="6" t="n">
        <v>160</v>
      </c>
      <c r="J13" s="3" t="s">
        <v>28</v>
      </c>
    </row>
    <row r="14" customFormat="false" ht="15" hidden="false" customHeight="false" outlineLevel="0" collapsed="false">
      <c r="A14" s="3" t="s">
        <v>74</v>
      </c>
      <c r="B14" s="5" t="n">
        <v>46114</v>
      </c>
      <c r="C14" s="5" t="n">
        <v>46132</v>
      </c>
      <c r="D14" s="3" t="s">
        <v>41</v>
      </c>
      <c r="E14" s="3" t="s">
        <v>36</v>
      </c>
      <c r="F14" s="3" t="s">
        <v>71</v>
      </c>
      <c r="G14" s="3" t="s">
        <v>75</v>
      </c>
      <c r="H14" s="3" t="s">
        <v>76</v>
      </c>
      <c r="I14" s="6" t="n">
        <v>360</v>
      </c>
      <c r="J14" s="3" t="s">
        <v>39</v>
      </c>
    </row>
    <row r="15" customFormat="false" ht="15" hidden="false" customHeight="false" outlineLevel="0" collapsed="false">
      <c r="A15" s="3" t="s">
        <v>77</v>
      </c>
      <c r="B15" s="5" t="n">
        <v>46120</v>
      </c>
      <c r="C15" s="5" t="n">
        <v>46148</v>
      </c>
      <c r="D15" s="3" t="s">
        <v>35</v>
      </c>
      <c r="E15" s="3" t="s">
        <v>24</v>
      </c>
      <c r="F15" s="3" t="s">
        <v>78</v>
      </c>
      <c r="G15" s="3" t="s">
        <v>79</v>
      </c>
      <c r="H15" s="3" t="s">
        <v>80</v>
      </c>
      <c r="I15" s="6" t="n">
        <v>70</v>
      </c>
      <c r="J15" s="3" t="s">
        <v>39</v>
      </c>
    </row>
    <row r="16" customFormat="false" ht="15" hidden="false" customHeight="false" outlineLevel="0" collapsed="false">
      <c r="A16" s="3" t="s">
        <v>81</v>
      </c>
      <c r="B16" s="5" t="n">
        <v>46128</v>
      </c>
      <c r="C16" s="5" t="n">
        <v>46143</v>
      </c>
      <c r="D16" s="3" t="s">
        <v>82</v>
      </c>
      <c r="E16" s="3" t="s">
        <v>24</v>
      </c>
      <c r="F16" s="3" t="s">
        <v>83</v>
      </c>
      <c r="G16" s="3" t="s">
        <v>84</v>
      </c>
      <c r="H16" s="3" t="s">
        <v>85</v>
      </c>
      <c r="I16" s="6" t="n">
        <v>425</v>
      </c>
      <c r="J16" s="3" t="s">
        <v>28</v>
      </c>
    </row>
    <row r="17" customFormat="false" ht="15" hidden="false" customHeight="false" outlineLevel="0" collapsed="false">
      <c r="A17" s="3" t="s">
        <v>86</v>
      </c>
      <c r="B17" s="5" t="n">
        <v>46134</v>
      </c>
      <c r="C17" s="5" t="n">
        <v>46163</v>
      </c>
      <c r="D17" s="3" t="s">
        <v>41</v>
      </c>
      <c r="E17" s="3" t="s">
        <v>47</v>
      </c>
      <c r="F17" s="3" t="s">
        <v>71</v>
      </c>
      <c r="G17" s="3" t="s">
        <v>87</v>
      </c>
      <c r="H17" s="3" t="s">
        <v>88</v>
      </c>
      <c r="I17" s="6" t="n">
        <v>410</v>
      </c>
      <c r="J17" s="3" t="s">
        <v>28</v>
      </c>
    </row>
    <row r="18" customFormat="false" ht="15" hidden="false" customHeight="false" outlineLevel="0" collapsed="false">
      <c r="A18" s="3" t="s">
        <v>89</v>
      </c>
      <c r="B18" s="5" t="n">
        <v>46139</v>
      </c>
      <c r="C18" s="5" t="n">
        <v>46157</v>
      </c>
      <c r="D18" s="3" t="s">
        <v>41</v>
      </c>
      <c r="E18" s="3" t="s">
        <v>30</v>
      </c>
      <c r="F18" s="3" t="s">
        <v>83</v>
      </c>
      <c r="G18" s="3" t="s">
        <v>90</v>
      </c>
      <c r="H18" s="3" t="s">
        <v>91</v>
      </c>
      <c r="I18" s="6" t="n">
        <v>55</v>
      </c>
      <c r="J18" s="3" t="s">
        <v>28</v>
      </c>
    </row>
    <row r="19" customFormat="false" ht="15" hidden="false" customHeight="false" outlineLevel="0" collapsed="false">
      <c r="A19" s="3" t="s">
        <v>92</v>
      </c>
      <c r="B19" s="5" t="n">
        <v>46147</v>
      </c>
      <c r="C19" s="5" t="n">
        <v>46175</v>
      </c>
      <c r="D19" s="3" t="s">
        <v>82</v>
      </c>
      <c r="E19" s="3" t="s">
        <v>47</v>
      </c>
      <c r="F19" s="3" t="s">
        <v>57</v>
      </c>
      <c r="G19" s="3" t="s">
        <v>93</v>
      </c>
      <c r="H19" s="3" t="s">
        <v>94</v>
      </c>
      <c r="I19" s="6" t="n">
        <v>385</v>
      </c>
      <c r="J19" s="3" t="s">
        <v>39</v>
      </c>
    </row>
    <row r="20" customFormat="false" ht="15" hidden="false" customHeight="false" outlineLevel="0" collapsed="false">
      <c r="A20" s="3" t="s">
        <v>95</v>
      </c>
      <c r="B20" s="5" t="n">
        <v>46153</v>
      </c>
      <c r="C20" s="5" t="n">
        <v>46180</v>
      </c>
      <c r="D20" s="3" t="s">
        <v>41</v>
      </c>
      <c r="E20" s="3" t="s">
        <v>47</v>
      </c>
      <c r="F20" s="3" t="s">
        <v>78</v>
      </c>
      <c r="G20" s="3" t="s">
        <v>96</v>
      </c>
      <c r="H20" s="3" t="s">
        <v>97</v>
      </c>
      <c r="I20" s="6" t="n">
        <v>125</v>
      </c>
      <c r="J20" s="3" t="s">
        <v>28</v>
      </c>
    </row>
    <row r="21" customFormat="false" ht="15" hidden="false" customHeight="false" outlineLevel="0" collapsed="false">
      <c r="A21" s="3" t="s">
        <v>98</v>
      </c>
      <c r="B21" s="5" t="n">
        <v>46164</v>
      </c>
      <c r="C21" s="5" t="n">
        <v>46194</v>
      </c>
      <c r="D21" s="3" t="s">
        <v>82</v>
      </c>
      <c r="E21" s="3" t="s">
        <v>36</v>
      </c>
      <c r="F21" s="3" t="s">
        <v>78</v>
      </c>
      <c r="G21" s="3" t="s">
        <v>99</v>
      </c>
      <c r="H21" s="3" t="s">
        <v>100</v>
      </c>
      <c r="I21" s="6" t="n">
        <v>145</v>
      </c>
      <c r="J21" s="3" t="s">
        <v>39</v>
      </c>
    </row>
    <row r="22" customFormat="false" ht="15" hidden="false" customHeight="false" outlineLevel="0" collapsed="false">
      <c r="A22" s="3" t="s">
        <v>101</v>
      </c>
      <c r="B22" s="5" t="n">
        <v>46169</v>
      </c>
      <c r="C22" s="5" t="n">
        <v>46191</v>
      </c>
      <c r="D22" s="3" t="s">
        <v>102</v>
      </c>
      <c r="E22" s="3" t="s">
        <v>36</v>
      </c>
      <c r="F22" s="3" t="s">
        <v>31</v>
      </c>
      <c r="G22" s="3" t="s">
        <v>103</v>
      </c>
      <c r="H22" s="3" t="s">
        <v>104</v>
      </c>
      <c r="I22" s="6" t="n">
        <v>100</v>
      </c>
      <c r="J22" s="3" t="s">
        <v>28</v>
      </c>
    </row>
    <row r="23" customFormat="false" ht="15" hidden="false" customHeight="false" outlineLevel="0" collapsed="false">
      <c r="A23" s="3" t="s">
        <v>105</v>
      </c>
      <c r="B23" s="5" t="n">
        <v>46178</v>
      </c>
      <c r="C23" s="5" t="n">
        <v>46198</v>
      </c>
      <c r="D23" s="3" t="s">
        <v>82</v>
      </c>
      <c r="E23" s="3" t="s">
        <v>36</v>
      </c>
      <c r="F23" s="3" t="s">
        <v>57</v>
      </c>
      <c r="G23" s="3" t="s">
        <v>106</v>
      </c>
      <c r="H23" s="3" t="s">
        <v>107</v>
      </c>
      <c r="I23" s="6" t="n">
        <v>405</v>
      </c>
      <c r="J23" s="3" t="s">
        <v>28</v>
      </c>
    </row>
    <row r="24" customFormat="false" ht="15" hidden="false" customHeight="false" outlineLevel="0" collapsed="false">
      <c r="A24" s="3" t="s">
        <v>108</v>
      </c>
      <c r="B24" s="5" t="n">
        <v>46184</v>
      </c>
      <c r="C24" s="5" t="n">
        <v>46196</v>
      </c>
      <c r="D24" s="3" t="s">
        <v>23</v>
      </c>
      <c r="E24" s="3" t="s">
        <v>36</v>
      </c>
      <c r="F24" s="3" t="s">
        <v>83</v>
      </c>
      <c r="G24" s="3" t="s">
        <v>109</v>
      </c>
      <c r="H24" s="3" t="s">
        <v>110</v>
      </c>
      <c r="I24" s="6" t="n">
        <v>165</v>
      </c>
      <c r="J24" s="3" t="s">
        <v>28</v>
      </c>
    </row>
    <row r="25" customFormat="false" ht="15" hidden="false" customHeight="false" outlineLevel="0" collapsed="false">
      <c r="A25" s="3" t="s">
        <v>111</v>
      </c>
      <c r="B25" s="5" t="n">
        <v>46192</v>
      </c>
      <c r="C25" s="5" t="n">
        <v>46206</v>
      </c>
      <c r="D25" s="3" t="s">
        <v>41</v>
      </c>
      <c r="E25" s="3" t="s">
        <v>30</v>
      </c>
      <c r="F25" s="3" t="s">
        <v>67</v>
      </c>
      <c r="G25" s="3" t="s">
        <v>112</v>
      </c>
      <c r="H25" s="3" t="s">
        <v>113</v>
      </c>
      <c r="I25" s="6" t="n">
        <v>535</v>
      </c>
      <c r="J25" s="3" t="s">
        <v>28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2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5"/>
    <col collapsed="false" customWidth="true" hidden="false" outlineLevel="0" max="2" min="2" style="1" width="24"/>
    <col collapsed="false" customWidth="true" hidden="false" outlineLevel="0" max="3" min="3" style="1" width="70"/>
    <col collapsed="false" customWidth="true" hidden="false" outlineLevel="0" max="4" min="4" style="1" width="22"/>
  </cols>
  <sheetData>
    <row r="1" customFormat="false" ht="17.35" hidden="false" customHeight="false" outlineLevel="0" collapsed="false">
      <c r="A1" s="7" t="s">
        <v>114</v>
      </c>
      <c r="B1" s="3"/>
      <c r="C1" s="3"/>
      <c r="D1" s="3"/>
    </row>
    <row r="2" customFormat="false" ht="15" hidden="false" customHeight="false" outlineLevel="0" collapsed="false">
      <c r="A2" s="3" t="s">
        <v>115</v>
      </c>
      <c r="B2" s="3"/>
      <c r="C2" s="3"/>
      <c r="D2" s="3"/>
    </row>
    <row r="3" customFormat="false" ht="15" hidden="false" customHeight="false" outlineLevel="0" collapsed="false">
      <c r="A3" s="3"/>
      <c r="B3" s="3"/>
      <c r="C3" s="3"/>
      <c r="D3" s="3"/>
    </row>
    <row r="4" customFormat="false" ht="15" hidden="false" customHeight="false" outlineLevel="0" collapsed="false">
      <c r="A4" s="4" t="s">
        <v>116</v>
      </c>
      <c r="B4" s="4" t="s">
        <v>117</v>
      </c>
      <c r="C4" s="4" t="s">
        <v>118</v>
      </c>
      <c r="D4" s="4" t="s">
        <v>119</v>
      </c>
    </row>
    <row r="5" customFormat="false" ht="15" hidden="false" customHeight="false" outlineLevel="0" collapsed="false">
      <c r="A5" s="3" t="n">
        <v>1</v>
      </c>
      <c r="B5" s="3" t="s">
        <v>120</v>
      </c>
      <c r="C5" s="8" t="s">
        <v>121</v>
      </c>
      <c r="D5" s="9"/>
    </row>
    <row r="6" customFormat="false" ht="15" hidden="false" customHeight="false" outlineLevel="0" collapsed="false">
      <c r="A6" s="3" t="n">
        <v>2</v>
      </c>
      <c r="B6" s="3" t="s">
        <v>122</v>
      </c>
      <c r="C6" s="8" t="s">
        <v>123</v>
      </c>
      <c r="D6" s="10"/>
    </row>
    <row r="7" customFormat="false" ht="15" hidden="false" customHeight="false" outlineLevel="0" collapsed="false">
      <c r="A7" s="3" t="n">
        <v>3</v>
      </c>
      <c r="B7" s="3" t="s">
        <v>124</v>
      </c>
      <c r="C7" s="8" t="s">
        <v>125</v>
      </c>
      <c r="D7" s="9"/>
    </row>
    <row r="8" customFormat="false" ht="26.85" hidden="false" customHeight="false" outlineLevel="0" collapsed="false">
      <c r="A8" s="3" t="n">
        <v>4</v>
      </c>
      <c r="B8" s="3" t="s">
        <v>126</v>
      </c>
      <c r="C8" s="8" t="s">
        <v>127</v>
      </c>
      <c r="D8" s="11"/>
    </row>
    <row r="9" customFormat="false" ht="26.85" hidden="false" customHeight="false" outlineLevel="0" collapsed="false">
      <c r="A9" s="3" t="n">
        <v>5</v>
      </c>
      <c r="B9" s="3" t="s">
        <v>128</v>
      </c>
      <c r="C9" s="8" t="s">
        <v>129</v>
      </c>
      <c r="D9" s="11"/>
    </row>
    <row r="10" customFormat="false" ht="15" hidden="false" customHeight="false" outlineLevel="0" collapsed="false">
      <c r="A10" s="3" t="n">
        <v>6</v>
      </c>
      <c r="B10" s="3" t="s">
        <v>130</v>
      </c>
      <c r="C10" s="8" t="s">
        <v>131</v>
      </c>
      <c r="D10" s="10"/>
    </row>
    <row r="11" customFormat="false" ht="15" hidden="false" customHeight="false" outlineLevel="0" collapsed="false">
      <c r="A11" s="3" t="n">
        <v>7</v>
      </c>
      <c r="B11" s="3" t="s">
        <v>132</v>
      </c>
      <c r="C11" s="8" t="s">
        <v>133</v>
      </c>
      <c r="D11" s="11"/>
    </row>
    <row r="12" customFormat="false" ht="15" hidden="false" customHeight="false" outlineLevel="0" collapsed="false">
      <c r="A12" s="3" t="n">
        <v>8</v>
      </c>
      <c r="B12" s="3" t="s">
        <v>134</v>
      </c>
      <c r="C12" s="8" t="s">
        <v>135</v>
      </c>
      <c r="D12" s="11"/>
    </row>
    <row r="13" customFormat="false" ht="15" hidden="false" customHeight="false" outlineLevel="0" collapsed="false">
      <c r="A13" s="3" t="n">
        <v>9</v>
      </c>
      <c r="B13" s="3" t="s">
        <v>136</v>
      </c>
      <c r="C13" s="8" t="s">
        <v>137</v>
      </c>
      <c r="D13" s="9"/>
    </row>
    <row r="14" customFormat="false" ht="15" hidden="false" customHeight="false" outlineLevel="0" collapsed="false">
      <c r="A14" s="3" t="n">
        <v>10</v>
      </c>
      <c r="B14" s="3" t="s">
        <v>138</v>
      </c>
      <c r="C14" s="8" t="s">
        <v>139</v>
      </c>
      <c r="D14" s="10"/>
    </row>
    <row r="15" customFormat="false" ht="15" hidden="false" customHeight="false" outlineLevel="0" collapsed="false">
      <c r="A15" s="3" t="n">
        <v>11</v>
      </c>
      <c r="B15" s="3" t="s">
        <v>140</v>
      </c>
      <c r="C15" s="8" t="s">
        <v>141</v>
      </c>
      <c r="D15" s="11"/>
    </row>
    <row r="16" customFormat="false" ht="15" hidden="false" customHeight="false" outlineLevel="0" collapsed="false">
      <c r="A16" s="3" t="n">
        <v>12</v>
      </c>
      <c r="B16" s="3" t="s">
        <v>142</v>
      </c>
      <c r="C16" s="8" t="s">
        <v>143</v>
      </c>
      <c r="D16" s="12"/>
    </row>
    <row r="17" customFormat="false" ht="15" hidden="false" customHeight="false" outlineLevel="0" collapsed="false">
      <c r="A17" s="3" t="n">
        <v>13</v>
      </c>
      <c r="B17" s="3" t="s">
        <v>144</v>
      </c>
      <c r="C17" s="8" t="s">
        <v>145</v>
      </c>
      <c r="D17" s="11"/>
    </row>
    <row r="18" customFormat="false" ht="26.85" hidden="false" customHeight="false" outlineLevel="0" collapsed="false">
      <c r="A18" s="3" t="n">
        <v>14</v>
      </c>
      <c r="B18" s="3" t="s">
        <v>146</v>
      </c>
      <c r="C18" s="8" t="s">
        <v>147</v>
      </c>
      <c r="D18" s="10"/>
    </row>
    <row r="19" customFormat="false" ht="15" hidden="false" customHeight="false" outlineLevel="0" collapsed="false">
      <c r="A19" s="3" t="n">
        <v>15</v>
      </c>
      <c r="B19" s="3" t="s">
        <v>148</v>
      </c>
      <c r="C19" s="8" t="s">
        <v>149</v>
      </c>
      <c r="D19" s="10"/>
    </row>
    <row r="20" customFormat="false" ht="15" hidden="false" customHeight="false" outlineLevel="0" collapsed="false">
      <c r="A20" s="3" t="n">
        <v>16</v>
      </c>
      <c r="B20" s="3" t="s">
        <v>150</v>
      </c>
      <c r="C20" s="8" t="s">
        <v>151</v>
      </c>
      <c r="D20" s="13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6"/>
    <col collapsed="false" customWidth="true" hidden="false" outlineLevel="0" max="2" min="2" style="1" width="13"/>
    <col collapsed="false" customWidth="true" hidden="false" outlineLevel="0" max="3" min="3" style="1" width="12"/>
  </cols>
  <sheetData>
    <row r="1" customFormat="false" ht="15" hidden="false" customHeight="false" outlineLevel="0" collapsed="false">
      <c r="A1" s="4" t="s">
        <v>152</v>
      </c>
      <c r="B1" s="4" t="s">
        <v>153</v>
      </c>
      <c r="C1" s="4" t="s">
        <v>154</v>
      </c>
    </row>
    <row r="2" customFormat="false" ht="15" hidden="false" customHeight="false" outlineLevel="0" collapsed="false">
      <c r="A2" s="3" t="s">
        <v>46</v>
      </c>
      <c r="B2" s="3" t="s">
        <v>155</v>
      </c>
      <c r="C2" s="3" t="s">
        <v>156</v>
      </c>
    </row>
    <row r="3" customFormat="false" ht="15" hidden="false" customHeight="false" outlineLevel="0" collapsed="false">
      <c r="A3" s="3" t="s">
        <v>82</v>
      </c>
      <c r="B3" s="3" t="s">
        <v>157</v>
      </c>
      <c r="C3" s="3" t="s">
        <v>158</v>
      </c>
    </row>
    <row r="4" customFormat="false" ht="15" hidden="false" customHeight="false" outlineLevel="0" collapsed="false">
      <c r="A4" s="3" t="s">
        <v>23</v>
      </c>
      <c r="B4" s="3" t="s">
        <v>159</v>
      </c>
      <c r="C4" s="3" t="s">
        <v>160</v>
      </c>
    </row>
    <row r="5" customFormat="false" ht="15" hidden="false" customHeight="false" outlineLevel="0" collapsed="false">
      <c r="A5" s="3" t="s">
        <v>41</v>
      </c>
      <c r="B5" s="3" t="s">
        <v>161</v>
      </c>
      <c r="C5" s="3" t="s">
        <v>156</v>
      </c>
    </row>
    <row r="6" customFormat="false" ht="15" hidden="false" customHeight="false" outlineLevel="0" collapsed="false">
      <c r="A6" s="3" t="s">
        <v>35</v>
      </c>
      <c r="B6" s="3" t="s">
        <v>162</v>
      </c>
      <c r="C6" s="3" t="s">
        <v>158</v>
      </c>
    </row>
    <row r="7" customFormat="false" ht="15" hidden="false" customHeight="false" outlineLevel="0" collapsed="false">
      <c r="A7" s="3" t="s">
        <v>102</v>
      </c>
      <c r="B7" s="3" t="s">
        <v>163</v>
      </c>
      <c r="C7" s="3" t="s">
        <v>160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5"/>
    <col collapsed="false" customWidth="true" hidden="false" outlineLevel="0" max="2" min="2" style="1" width="24"/>
    <col collapsed="false" customWidth="true" hidden="false" outlineLevel="0" max="3" min="3" style="1" width="100"/>
    <col collapsed="false" customWidth="true" hidden="false" outlineLevel="0" max="4" min="4" style="1" width="20"/>
  </cols>
  <sheetData>
    <row r="1" customFormat="false" ht="15" hidden="false" customHeight="false" outlineLevel="0" collapsed="false">
      <c r="A1" s="4" t="s">
        <v>116</v>
      </c>
      <c r="B1" s="4" t="s">
        <v>117</v>
      </c>
      <c r="C1" s="4" t="s">
        <v>164</v>
      </c>
      <c r="D1" s="4" t="s">
        <v>165</v>
      </c>
    </row>
    <row r="2" customFormat="false" ht="15" hidden="false" customHeight="false" outlineLevel="0" collapsed="false">
      <c r="A2" s="3" t="n">
        <v>1</v>
      </c>
      <c r="B2" s="3" t="s">
        <v>120</v>
      </c>
      <c r="C2" s="14" t="s">
        <v>166</v>
      </c>
      <c r="D2" s="6" t="n">
        <f aca="false">SUMIFS('Team Sales'!I2:I25,'Team Sales'!E2:E25,"West",'Team Sales'!J2:J25,"Paid")</f>
        <v>1325</v>
      </c>
    </row>
    <row r="3" customFormat="false" ht="15" hidden="false" customHeight="false" outlineLevel="0" collapsed="false">
      <c r="A3" s="3" t="n">
        <v>2</v>
      </c>
      <c r="B3" s="3" t="s">
        <v>122</v>
      </c>
      <c r="C3" s="14" t="s">
        <v>167</v>
      </c>
      <c r="D3" s="15" t="n">
        <f aca="false">COUNTIFS('Team Sales'!E2:E25,"North",'Team Sales'!J2:J25,"Pending")</f>
        <v>3</v>
      </c>
    </row>
    <row r="4" customFormat="false" ht="15" hidden="false" customHeight="false" outlineLevel="0" collapsed="false">
      <c r="A4" s="3" t="n">
        <v>3</v>
      </c>
      <c r="B4" s="3" t="s">
        <v>124</v>
      </c>
      <c r="C4" s="14" t="s">
        <v>168</v>
      </c>
      <c r="D4" s="6" t="n">
        <f aca="false">AVERAGEIF('Team Sales'!E2:E25,"East",'Team Sales'!I2:I25)</f>
        <v>391.25</v>
      </c>
    </row>
    <row r="5" customFormat="false" ht="15" hidden="false" customHeight="false" outlineLevel="0" collapsed="false">
      <c r="A5" s="3" t="n">
        <v>4</v>
      </c>
      <c r="B5" s="3" t="s">
        <v>126</v>
      </c>
      <c r="C5" s="14" t="s">
        <v>169</v>
      </c>
      <c r="D5" s="3" t="str">
        <f aca="false">IF(AND('Team Sales'!I2&gt;=200,'Team Sales'!J2="Pending"),"Follow up","OK")</f>
        <v>OK</v>
      </c>
    </row>
    <row r="6" customFormat="false" ht="15" hidden="false" customHeight="false" outlineLevel="0" collapsed="false">
      <c r="A6" s="3" t="n">
        <v>5</v>
      </c>
      <c r="B6" s="3" t="s">
        <v>128</v>
      </c>
      <c r="C6" s="14" t="s">
        <v>170</v>
      </c>
      <c r="D6" s="3" t="str">
        <f aca="false">IF(OR('Team Sales'!E2="North",'Team Sales'!E2="South"),"Team A","Team B")</f>
        <v>Team B</v>
      </c>
    </row>
    <row r="7" customFormat="false" ht="15" hidden="false" customHeight="false" outlineLevel="0" collapsed="false">
      <c r="A7" s="3" t="n">
        <v>6</v>
      </c>
      <c r="B7" s="3" t="s">
        <v>130</v>
      </c>
      <c r="C7" s="14" t="s">
        <v>171</v>
      </c>
      <c r="D7" s="15" t="n">
        <f aca="false">MATCH("Kofi Boateng",Staff!A2:A7,0)</f>
        <v>2</v>
      </c>
    </row>
    <row r="8" customFormat="false" ht="15" hidden="false" customHeight="false" outlineLevel="0" collapsed="false">
      <c r="A8" s="3" t="n">
        <v>7</v>
      </c>
      <c r="B8" s="3" t="s">
        <v>132</v>
      </c>
      <c r="C8" s="14" t="s">
        <v>172</v>
      </c>
      <c r="D8" s="3" t="str">
        <f aca="false">INDEX(Staff!C2:C7,2)</f>
        <v>Online</v>
      </c>
    </row>
    <row r="9" customFormat="false" ht="15" hidden="false" customHeight="false" outlineLevel="0" collapsed="false">
      <c r="A9" s="3" t="n">
        <v>8</v>
      </c>
      <c r="B9" s="3" t="s">
        <v>134</v>
      </c>
      <c r="C9" s="14" t="s">
        <v>173</v>
      </c>
      <c r="D9" s="3" t="str">
        <f aca="false">INDEX(Staff!C2:C7,MATCH('Team Sales'!D2,Staff!A2:A7,0))</f>
        <v>Corporate</v>
      </c>
    </row>
    <row r="10" customFormat="false" ht="15" hidden="false" customHeight="false" outlineLevel="0" collapsed="false">
      <c r="A10" s="3" t="n">
        <v>9</v>
      </c>
      <c r="B10" s="3" t="s">
        <v>136</v>
      </c>
      <c r="C10" s="14" t="s">
        <v>174</v>
      </c>
      <c r="D10" s="6" t="n">
        <f aca="false">LARGE('Team Sales'!I2:I25,3)</f>
        <v>635</v>
      </c>
    </row>
    <row r="11" customFormat="false" ht="15" hidden="false" customHeight="false" outlineLevel="0" collapsed="false">
      <c r="A11" s="3" t="n">
        <v>10</v>
      </c>
      <c r="B11" s="3" t="s">
        <v>138</v>
      </c>
      <c r="C11" s="14" t="s">
        <v>175</v>
      </c>
      <c r="D11" s="15" t="n">
        <f aca="false">RANK('Team Sales'!I2,'Team Sales'!I2:I25)</f>
        <v>14</v>
      </c>
    </row>
    <row r="12" customFormat="false" ht="15" hidden="false" customHeight="false" outlineLevel="0" collapsed="false">
      <c r="A12" s="3" t="n">
        <v>11</v>
      </c>
      <c r="B12" s="3" t="s">
        <v>140</v>
      </c>
      <c r="C12" s="14" t="s">
        <v>176</v>
      </c>
      <c r="D12" s="3" t="str">
        <f aca="false">LEFT('Team Sales'!G2,2)</f>
        <v>PP</v>
      </c>
    </row>
    <row r="13" customFormat="false" ht="15" hidden="false" customHeight="false" outlineLevel="0" collapsed="false">
      <c r="A13" s="3" t="n">
        <v>12</v>
      </c>
      <c r="B13" s="3" t="s">
        <v>142</v>
      </c>
      <c r="C13" s="14" t="s">
        <v>177</v>
      </c>
      <c r="D13" s="14" t="str">
        <f aca="false">SUBSTITUTE('Team Sales'!H2,"-","")</f>
        <v>0241811222</v>
      </c>
    </row>
    <row r="14" customFormat="false" ht="15" hidden="false" customHeight="false" outlineLevel="0" collapsed="false">
      <c r="A14" s="3" t="n">
        <v>13</v>
      </c>
      <c r="B14" s="3" t="s">
        <v>144</v>
      </c>
      <c r="C14" s="14" t="s">
        <v>178</v>
      </c>
      <c r="D14" s="3" t="str">
        <f aca="false">TEXT('Team Sales'!B2,"d mmmm yyyy")</f>
        <v>8 January 2026</v>
      </c>
    </row>
    <row r="15" customFormat="false" ht="15" hidden="false" customHeight="false" outlineLevel="0" collapsed="false">
      <c r="A15" s="3" t="n">
        <v>14</v>
      </c>
      <c r="B15" s="3" t="s">
        <v>146</v>
      </c>
      <c r="C15" s="14" t="s">
        <v>179</v>
      </c>
      <c r="D15" s="15" t="n">
        <f aca="false">NETWORKDAYS('Team Sales'!B2,'Team Sales'!C2)</f>
        <v>22</v>
      </c>
    </row>
    <row r="16" customFormat="false" ht="15" hidden="false" customHeight="false" outlineLevel="0" collapsed="false">
      <c r="A16" s="3" t="n">
        <v>15</v>
      </c>
      <c r="B16" s="3" t="s">
        <v>148</v>
      </c>
      <c r="C16" s="14" t="s">
        <v>180</v>
      </c>
      <c r="D16" s="15" t="n">
        <f aca="false">MONTH('Team Sales'!B2)</f>
        <v>1</v>
      </c>
    </row>
    <row r="17" customFormat="false" ht="15" hidden="false" customHeight="false" outlineLevel="0" collapsed="false">
      <c r="A17" s="3" t="n">
        <v>16</v>
      </c>
      <c r="B17" s="3" t="s">
        <v>150</v>
      </c>
      <c r="C17" s="14" t="s">
        <v>181</v>
      </c>
      <c r="D17" s="5" t="n">
        <f aca="false">EOMONTH('Team Sales'!B2,0)</f>
        <v>46053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2026-10-18T14:06:57Z</dcterms:created>
  <dc:creator>openpyxl</dc:creator>
  <dc:description/>
  <dc:language>en-US</dc:language>
  <cp:lastModifiedBy/>
  <dcterms:modified xsi:type="dcterms:W3CDTF">2026-10-18T14:06:57Z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